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dalpolat/Documents/Bright - Klanten/LEEFW - Leefwerf De Biesbosch/2020/"/>
    </mc:Choice>
  </mc:AlternateContent>
  <xr:revisionPtr revIDLastSave="0" documentId="13_ncr:1_{752E5DA5-5311-2345-960F-2BA14D4D873B}" xr6:coauthVersionLast="47" xr6:coauthVersionMax="47" xr10:uidLastSave="{00000000-0000-0000-0000-000000000000}"/>
  <bookViews>
    <workbookView xWindow="30080" yWindow="1540" windowWidth="17920" windowHeight="20520" xr2:uid="{98A7FAFF-43C7-3743-ABF7-4F538169D56D}"/>
  </bookViews>
  <sheets>
    <sheet name="Voorblad" sheetId="1" r:id="rId1"/>
    <sheet name="Inhoudsopgave" sheetId="2" r:id="rId2"/>
    <sheet name="Balans" sheetId="3" r:id="rId3"/>
    <sheet name="V&amp;W" sheetId="4" r:id="rId4"/>
  </sheets>
  <definedNames>
    <definedName name="_bestuurder1">#REF!</definedName>
    <definedName name="_bestuurder2">#REF!</definedName>
    <definedName name="_bestuurder3">#REF!</definedName>
    <definedName name="_edhp">#REF!</definedName>
    <definedName name="_edvp">#REF!</definedName>
    <definedName name="_entiteit">#REF!</definedName>
    <definedName name="_sdhp">#REF!</definedName>
    <definedName name="_sdvp">#REF!</definedName>
    <definedName name="Adres">#REF!</definedName>
    <definedName name="Adres_buitenland">#REF!</definedName>
    <definedName name="_xlnm.Print_Area" localSheetId="2">Balans!$A$1:$E$58</definedName>
    <definedName name="_xlnm.Print_Area" localSheetId="1">Inhoudsopgave!$A$1:$H$53</definedName>
    <definedName name="_xlnm.Print_Area" localSheetId="3">'V&amp;W'!$A$1:$E$41</definedName>
    <definedName name="_xlnm.Print_Area" localSheetId="0">Voorblad!$A$1:$H$53</definedName>
    <definedName name="BEiv_HJ">#REF!</definedName>
    <definedName name="BEiv_VJ">#REF!</definedName>
    <definedName name="Beschrijving_van_de_reden_voor_het_afwijken_van_een_rapportageperiode_van_een_jaar">#REF!</definedName>
    <definedName name="Beschrijving_van_de_verwerving_en_vervreemding_van_eigen_aandelen_en_certificaten_daarvan">#REF!</definedName>
    <definedName name="Beschrijving_van_het_effect_op_de_vergelijkende_cijfers_bij_het_afwijken_van_rapportageperiode_van_een_jaar">#REF!</definedName>
    <definedName name="BIvaKou_HJ">#REF!</definedName>
    <definedName name="BIvaKou_VJ">#REF!</definedName>
    <definedName name="Bova_HJ">#REF!</definedName>
    <definedName name="Bova_VJ">#REF!</definedName>
    <definedName name="Bovla_HJ">#REF!</definedName>
    <definedName name="Bovla_VJ">#REF!</definedName>
    <definedName name="BSch_HJ">#REF!</definedName>
    <definedName name="BSch_VJ">#REF!</definedName>
    <definedName name="BVorOvrVao_HJ">#REF!</definedName>
    <definedName name="BVorOvrVao_VJ">#REF!</definedName>
    <definedName name="BVrz_HJ">#REF!</definedName>
    <definedName name="BVrz_VJ">#REF!</definedName>
    <definedName name="Classificatie_van_de_rechtspersoon_op_basis_van_de_wettelijke_groottecriteria">#REF!</definedName>
    <definedName name="Datum_van_de_ondertekening_door_bestuurder">#REF!</definedName>
    <definedName name="Datum_van_de_ondertekening_door_bestuurder_derde">#REF!</definedName>
    <definedName name="Datum_van_de_ondertekening_door_bestuurder_tweede">#REF!</definedName>
    <definedName name="Datum_van_opmaak_van_de_jaarrekening">#REF!</definedName>
    <definedName name="Datum_van_vaststelling_van_de_jaarrekening">#REF!</definedName>
    <definedName name="E_mailadres_contactpersoon">#REF!</definedName>
    <definedName name="Einddatum_van_de_huidige_financiële_rapportageperiode">#REF!</definedName>
    <definedName name="Handelsnamen">#REF!</definedName>
    <definedName name="Heraanlevering_van_het_document_in_verband_met_onoverkomelijke_onjuistheden__J_N">#REF!</definedName>
    <definedName name="Informatieverschaffing_over_aanvullende_informatie_ten_opzichte_van_artikel_2_395a_BW">#REF!</definedName>
    <definedName name="Informatieverschaffing_over_schulden">#REF!</definedName>
    <definedName name="Jaarrekening_vastgesteld__J_N">#REF!</definedName>
    <definedName name="Landnaam__ISO">#REF!</definedName>
    <definedName name="Locatie_van_de_ondertekening_door_bestuurder">#REF!</definedName>
    <definedName name="Locatie_van_de_ondertekening_door_bestuurder_derde">#REF!</definedName>
    <definedName name="Locatie_van_de_ondertekening_door_bestuurder_tweede">#REF!</definedName>
    <definedName name="Locatieomschrijving">#REF!</definedName>
    <definedName name="Locatieomschrijving_buitenland">#REF!</definedName>
    <definedName name="Naam_bestuurder_ondertekenaar">#REF!</definedName>
    <definedName name="Naam_bestuurder_ondertekenaar_derde">#REF!</definedName>
    <definedName name="Naam_bestuurder_ondertekenaar_tweede">#REF!</definedName>
    <definedName name="Naam_contactpersoon">#REF!</definedName>
    <definedName name="Naam_rechtspersoon">#REF!</definedName>
    <definedName name="Naam_van_de_organisatie">#REF!</definedName>
    <definedName name="Naam_van_de_organisatie_vertegenwoordigd_door_de_bestuurder">#REF!</definedName>
    <definedName name="Naam_van_de_organisatie_vertegenwoordigd_door_de_bestuurder_derde">#REF!</definedName>
    <definedName name="Naam_van_de_organisatie_vertegenwoordigd_door_de_bestuurder_tweede">#REF!</definedName>
    <definedName name="Postcode">#REF!</definedName>
    <definedName name="Postcode_buitenland">#REF!</definedName>
    <definedName name="Rapportageperiode_afwijkend_van_een_jaar__J_N">#REF!</definedName>
    <definedName name="Rapporteringsvaluta">#REF!</definedName>
    <definedName name="Rechtsvorm_van_de_rechtspersoon">#REF!</definedName>
    <definedName name="Reden_waarom_de_bestuurder_of_commissaris_niet_heeft_ondertekend">#REF!</definedName>
    <definedName name="Reden_waarom_de_bestuurder_of_commissaris_niet_heeft_ondertekend_derde">#REF!</definedName>
    <definedName name="Reden_waarom_de_bestuurder_of_commissaris_niet_heeft_ondertekend_tweede">#REF!</definedName>
    <definedName name="Regionaam">#REF!</definedName>
    <definedName name="Registratienummer_bij_de_Kamer_van_Koophandel">#REF!</definedName>
    <definedName name="SBI_code">#REF!</definedName>
    <definedName name="Soort_contactpersoon">#REF!</definedName>
    <definedName name="Startdatum_van_de_huidige_financiële_rapportageperiode">#REF!</definedName>
    <definedName name="Telefoonnummer">#REF!</definedName>
    <definedName name="Type_grondslag">#REF!</definedName>
    <definedName name="Vestigingsplaats">#REF!</definedName>
    <definedName name="Vestigingsplaats_buitenland">#REF!</definedName>
    <definedName name="Voornaam_contactpersoon">#REF!</definedName>
    <definedName name="Zetel_van_de_rechtsperso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3" l="1"/>
  <c r="E28" i="4"/>
  <c r="D20" i="4"/>
  <c r="B20" i="4"/>
  <c r="D31" i="3"/>
  <c r="E32" i="3"/>
  <c r="B31" i="3"/>
  <c r="E16" i="3"/>
  <c r="C16" i="3"/>
  <c r="C32" i="3"/>
  <c r="D15" i="3"/>
  <c r="B15" i="3"/>
  <c r="E22" i="3"/>
  <c r="E24" i="3" s="1"/>
  <c r="E22" i="4"/>
  <c r="E17" i="4"/>
  <c r="E34" i="3" l="1"/>
  <c r="C34" i="3"/>
  <c r="J34" i="3"/>
  <c r="E24" i="4"/>
  <c r="C22" i="4"/>
  <c r="J6" i="1"/>
  <c r="A34" i="4" l="1"/>
  <c r="C22" i="3" l="1"/>
  <c r="B9" i="4" l="1"/>
  <c r="A6" i="4"/>
  <c r="B9" i="3"/>
  <c r="A6" i="3"/>
  <c r="A10" i="2"/>
  <c r="A8" i="2"/>
  <c r="A1" i="2"/>
  <c r="A1" i="4" s="1"/>
  <c r="A15" i="1"/>
  <c r="A14" i="1"/>
  <c r="D9" i="3"/>
  <c r="A17" i="1"/>
  <c r="C24" i="3"/>
  <c r="D9" i="4" l="1"/>
  <c r="A1" i="3"/>
  <c r="C17" i="4"/>
  <c r="C24" i="4" s="1"/>
  <c r="C28" i="4" s="1"/>
  <c r="I34" i="3" l="1"/>
</calcChain>
</file>

<file path=xl/sharedStrings.xml><?xml version="1.0" encoding="utf-8"?>
<sst xmlns="http://schemas.openxmlformats.org/spreadsheetml/2006/main" count="53" uniqueCount="41">
  <si>
    <t>Dit rapport heeft 4 pagina's.</t>
  </si>
  <si>
    <t>Inhoudsopgave</t>
  </si>
  <si>
    <t>Pagina</t>
  </si>
  <si>
    <t>(na resultaatbestemming)</t>
  </si>
  <si>
    <t>Jaar</t>
  </si>
  <si>
    <t>Jaar T-1</t>
  </si>
  <si>
    <t>Naam</t>
  </si>
  <si>
    <t>Vestiging</t>
  </si>
  <si>
    <t>Datum</t>
  </si>
  <si>
    <t>Materiële vaste activa</t>
  </si>
  <si>
    <t>Liquide middelen</t>
  </si>
  <si>
    <t>Vaste activa</t>
  </si>
  <si>
    <t>Vlottende activa</t>
  </si>
  <si>
    <t>Eigen vermogen</t>
  </si>
  <si>
    <t>Kortlopende schulden</t>
  </si>
  <si>
    <t>Som der lasten</t>
  </si>
  <si>
    <t/>
  </si>
  <si>
    <t>Ondertekening</t>
  </si>
  <si>
    <t>Plaats</t>
  </si>
  <si>
    <t>EUR</t>
  </si>
  <si>
    <t>-</t>
  </si>
  <si>
    <t>Rentebaten en -lasten</t>
  </si>
  <si>
    <t>Stichting Leefwerf De Biescbosch</t>
  </si>
  <si>
    <t>Dordrecht</t>
  </si>
  <si>
    <t>Baten</t>
  </si>
  <si>
    <t>Donaties</t>
  </si>
  <si>
    <t>Lasten</t>
  </si>
  <si>
    <t>Nog te besteden subsidie</t>
  </si>
  <si>
    <t>- Fase 1 aanschaf</t>
  </si>
  <si>
    <t>- Aangewende subsidie</t>
  </si>
  <si>
    <t>Debiteuren</t>
  </si>
  <si>
    <t>Te ontvangen BTW</t>
  </si>
  <si>
    <t>Te betalen BTW</t>
  </si>
  <si>
    <t>Liggelden vaste liggers</t>
  </si>
  <si>
    <t>Verzekeringen</t>
  </si>
  <si>
    <t>Overige kosten</t>
  </si>
  <si>
    <t>Nadelig resp. batig saldo</t>
  </si>
  <si>
    <t>De heer E.E. Barone</t>
  </si>
  <si>
    <t>Algemeen directeur</t>
  </si>
  <si>
    <t>23 november 2023</t>
  </si>
  <si>
    <t>Gevolmachtigd namens het bestuur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</si>
</sst>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Georgia"/>
      <family val="1"/>
    </font>
    <font>
      <b/>
      <sz val="16"/>
      <name val="Georgia"/>
      <family val="1"/>
    </font>
    <font>
      <b/>
      <sz val="18"/>
      <name val="Georgia"/>
      <family val="1"/>
    </font>
    <font>
      <sz val="12"/>
      <name val="Georgia"/>
      <family val="1"/>
    </font>
    <font>
      <sz val="14"/>
      <name val="Georgia"/>
      <family val="1"/>
    </font>
    <font>
      <sz val="11"/>
      <name val="Georgia"/>
      <family val="1"/>
    </font>
    <font>
      <i/>
      <sz val="11"/>
      <name val="Georgia"/>
      <family val="1"/>
    </font>
    <font>
      <b/>
      <sz val="10"/>
      <name val="Georgia"/>
      <family val="1"/>
    </font>
    <font>
      <b/>
      <sz val="11"/>
      <name val="Georgia"/>
      <family val="1"/>
    </font>
    <font>
      <b/>
      <sz val="13"/>
      <name val="Georgia"/>
      <family val="1"/>
    </font>
    <font>
      <sz val="11"/>
      <color theme="1"/>
      <name val="Georgia"/>
      <family val="1"/>
    </font>
    <font>
      <sz val="10"/>
      <color theme="1"/>
      <name val="Georgia"/>
      <family val="1"/>
    </font>
    <font>
      <sz val="8"/>
      <name val="Georgia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54">
    <xf numFmtId="0" fontId="0" fillId="0" borderId="0" xfId="0"/>
    <xf numFmtId="0" fontId="2" fillId="0" borderId="0" xfId="1" applyFont="1"/>
    <xf numFmtId="0" fontId="3" fillId="0" borderId="0" xfId="1" applyFont="1"/>
    <xf numFmtId="0" fontId="5" fillId="0" borderId="0" xfId="1" applyFont="1"/>
    <xf numFmtId="0" fontId="8" fillId="0" borderId="0" xfId="1" applyFont="1"/>
    <xf numFmtId="0" fontId="9" fillId="0" borderId="0" xfId="1" applyFont="1"/>
    <xf numFmtId="3" fontId="9" fillId="0" borderId="0" xfId="1" applyNumberFormat="1" applyFont="1"/>
    <xf numFmtId="3" fontId="2" fillId="0" borderId="0" xfId="1" applyNumberFormat="1" applyFont="1"/>
    <xf numFmtId="0" fontId="7" fillId="0" borderId="0" xfId="1" applyFont="1"/>
    <xf numFmtId="3" fontId="10" fillId="0" borderId="0" xfId="1" applyNumberFormat="1" applyFont="1"/>
    <xf numFmtId="3" fontId="7" fillId="0" borderId="0" xfId="1" applyNumberFormat="1" applyFont="1"/>
    <xf numFmtId="0" fontId="10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1" fillId="0" borderId="0" xfId="1" applyFont="1" applyAlignment="1">
      <alignment vertical="top" wrapText="1"/>
    </xf>
    <xf numFmtId="3" fontId="10" fillId="0" borderId="0" xfId="1" applyNumberFormat="1" applyFont="1" applyAlignment="1">
      <alignment vertical="top" wrapText="1"/>
    </xf>
    <xf numFmtId="3" fontId="7" fillId="0" borderId="0" xfId="1" applyNumberFormat="1" applyFont="1" applyAlignment="1">
      <alignment vertical="top" wrapText="1"/>
    </xf>
    <xf numFmtId="0" fontId="2" fillId="0" borderId="0" xfId="1" applyFont="1" applyAlignment="1">
      <alignment vertical="top" wrapText="1"/>
    </xf>
    <xf numFmtId="0" fontId="12" fillId="0" borderId="0" xfId="0" applyFont="1" applyAlignment="1">
      <alignment vertical="top" wrapText="1"/>
    </xf>
    <xf numFmtId="3" fontId="10" fillId="0" borderId="0" xfId="1" quotePrefix="1" applyNumberFormat="1" applyFont="1" applyAlignment="1">
      <alignment horizontal="right" vertical="top" wrapText="1"/>
    </xf>
    <xf numFmtId="3" fontId="7" fillId="0" borderId="0" xfId="1" quotePrefix="1" applyNumberFormat="1" applyFont="1" applyAlignment="1">
      <alignment horizontal="right" vertical="top" wrapText="1"/>
    </xf>
    <xf numFmtId="3" fontId="10" fillId="0" borderId="1" xfId="1" applyNumberFormat="1" applyFont="1" applyBorder="1" applyAlignment="1">
      <alignment horizontal="right" vertical="top" wrapText="1"/>
    </xf>
    <xf numFmtId="3" fontId="7" fillId="0" borderId="1" xfId="1" applyNumberFormat="1" applyFont="1" applyBorder="1" applyAlignment="1">
      <alignment horizontal="right" vertical="top" wrapText="1"/>
    </xf>
    <xf numFmtId="0" fontId="13" fillId="0" borderId="0" xfId="0" applyFont="1" applyAlignment="1">
      <alignment vertical="top" wrapText="1"/>
    </xf>
    <xf numFmtId="3" fontId="10" fillId="0" borderId="0" xfId="1" applyNumberFormat="1" applyFont="1" applyAlignment="1">
      <alignment horizontal="right" vertical="top" wrapText="1"/>
    </xf>
    <xf numFmtId="3" fontId="7" fillId="0" borderId="0" xfId="1" applyNumberFormat="1" applyFont="1" applyAlignment="1">
      <alignment horizontal="right" vertical="top" wrapText="1"/>
    </xf>
    <xf numFmtId="0" fontId="12" fillId="0" borderId="0" xfId="0" applyFont="1" applyAlignment="1">
      <alignment vertical="center" wrapText="1"/>
    </xf>
    <xf numFmtId="0" fontId="12" fillId="0" borderId="0" xfId="0" applyFont="1"/>
    <xf numFmtId="3" fontId="10" fillId="0" borderId="2" xfId="1" applyNumberFormat="1" applyFont="1" applyBorder="1" applyAlignment="1">
      <alignment horizontal="right" vertical="top" wrapText="1"/>
    </xf>
    <xf numFmtId="3" fontId="7" fillId="0" borderId="2" xfId="1" applyNumberFormat="1" applyFont="1" applyBorder="1" applyAlignment="1">
      <alignment horizontal="right" vertical="top" wrapText="1"/>
    </xf>
    <xf numFmtId="3" fontId="2" fillId="0" borderId="0" xfId="1" applyNumberFormat="1" applyFont="1" applyAlignment="1">
      <alignment vertical="top" wrapText="1"/>
    </xf>
    <xf numFmtId="0" fontId="14" fillId="0" borderId="0" xfId="1" applyFont="1"/>
    <xf numFmtId="0" fontId="10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7" fillId="0" borderId="0" xfId="1" applyFont="1" applyAlignment="1">
      <alignment vertical="top" wrapText="1"/>
    </xf>
    <xf numFmtId="0" fontId="9" fillId="0" borderId="0" xfId="1" applyFont="1" applyAlignment="1">
      <alignment vertical="top" wrapText="1"/>
    </xf>
    <xf numFmtId="14" fontId="7" fillId="0" borderId="0" xfId="1" applyNumberFormat="1" applyFont="1"/>
    <xf numFmtId="0" fontId="9" fillId="2" borderId="0" xfId="1" applyFont="1" applyFill="1"/>
    <xf numFmtId="0" fontId="2" fillId="2" borderId="0" xfId="1" applyFont="1" applyFill="1" applyAlignment="1">
      <alignment horizontal="left"/>
    </xf>
    <xf numFmtId="0" fontId="2" fillId="0" borderId="0" xfId="1" applyFont="1" applyAlignment="1">
      <alignment horizontal="left" vertical="top" wrapText="1"/>
    </xf>
    <xf numFmtId="15" fontId="2" fillId="0" borderId="0" xfId="1" quotePrefix="1" applyNumberFormat="1" applyFont="1"/>
    <xf numFmtId="0" fontId="2" fillId="0" borderId="0" xfId="1" applyFont="1" applyAlignment="1">
      <alignment horizontal="center"/>
    </xf>
    <xf numFmtId="0" fontId="12" fillId="0" borderId="0" xfId="0" quotePrefix="1" applyFont="1" applyAlignment="1">
      <alignment vertical="top" wrapText="1"/>
    </xf>
    <xf numFmtId="0" fontId="12" fillId="0" borderId="0" xfId="0" quotePrefix="1" applyFont="1"/>
    <xf numFmtId="0" fontId="7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15" fontId="10" fillId="0" borderId="0" xfId="1" quotePrefix="1" applyNumberFormat="1" applyFont="1" applyAlignment="1">
      <alignment horizontal="center"/>
    </xf>
    <xf numFmtId="0" fontId="10" fillId="0" borderId="0" xfId="1" applyFont="1" applyAlignment="1">
      <alignment horizontal="center"/>
    </xf>
    <xf numFmtId="15" fontId="7" fillId="0" borderId="0" xfId="1" quotePrefix="1" applyNumberFormat="1" applyFont="1" applyAlignment="1">
      <alignment horizontal="center"/>
    </xf>
    <xf numFmtId="1" fontId="10" fillId="0" borderId="0" xfId="1" quotePrefix="1" applyNumberFormat="1" applyFont="1" applyAlignment="1">
      <alignment horizontal="center" vertical="top" wrapText="1"/>
    </xf>
    <xf numFmtId="1" fontId="7" fillId="0" borderId="0" xfId="1" quotePrefix="1" applyNumberFormat="1" applyFont="1" applyAlignment="1">
      <alignment horizontal="center" vertical="top" wrapText="1"/>
    </xf>
    <xf numFmtId="0" fontId="2" fillId="0" borderId="0" xfId="1" applyFont="1" applyAlignment="1">
      <alignment horizontal="left" vertical="top" wrapText="1"/>
    </xf>
  </cellXfs>
  <cellStyles count="3">
    <cellStyle name="Standaard" xfId="0" builtinId="0"/>
    <cellStyle name="Standaard 2" xfId="2" xr:uid="{07E582C5-2394-D74E-BC3A-DDFAF4893367}"/>
    <cellStyle name="Standaard 3" xfId="1" xr:uid="{7E2E7DAC-990E-884F-A121-7B83AACE480E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79B67-E79F-4D44-8C81-09DD58885F06}">
  <dimension ref="A3:J53"/>
  <sheetViews>
    <sheetView tabSelected="1" zoomScale="120" zoomScaleNormal="120" workbookViewId="0">
      <selection activeCell="E37" sqref="E37"/>
    </sheetView>
  </sheetViews>
  <sheetFormatPr baseColWidth="10" defaultColWidth="9.1640625" defaultRowHeight="13" x14ac:dyDescent="0.15"/>
  <cols>
    <col min="1" max="4" width="9.1640625" style="1"/>
    <col min="5" max="5" width="9.6640625" style="1" bestFit="1" customWidth="1"/>
    <col min="6" max="9" width="9.1640625" style="1"/>
    <col min="10" max="10" width="26.33203125" style="1" customWidth="1"/>
    <col min="11" max="16384" width="9.1640625" style="1"/>
  </cols>
  <sheetData>
    <row r="3" spans="1:10" x14ac:dyDescent="0.15">
      <c r="I3" s="1" t="s">
        <v>6</v>
      </c>
      <c r="J3" s="36" t="s">
        <v>22</v>
      </c>
    </row>
    <row r="4" spans="1:10" x14ac:dyDescent="0.15">
      <c r="I4" s="1" t="s">
        <v>7</v>
      </c>
      <c r="J4" s="37" t="s">
        <v>23</v>
      </c>
    </row>
    <row r="5" spans="1:10" x14ac:dyDescent="0.15">
      <c r="I5" s="1" t="s">
        <v>4</v>
      </c>
      <c r="J5" s="37">
        <v>2020</v>
      </c>
    </row>
    <row r="6" spans="1:10" x14ac:dyDescent="0.15">
      <c r="I6" s="1" t="s">
        <v>5</v>
      </c>
      <c r="J6" s="37">
        <f>+J5-1</f>
        <v>2019</v>
      </c>
    </row>
    <row r="8" spans="1:10" x14ac:dyDescent="0.15">
      <c r="I8" s="1" t="s">
        <v>17</v>
      </c>
    </row>
    <row r="9" spans="1:10" x14ac:dyDescent="0.15">
      <c r="I9" s="1" t="s">
        <v>18</v>
      </c>
      <c r="J9" s="1" t="s">
        <v>23</v>
      </c>
    </row>
    <row r="10" spans="1:10" x14ac:dyDescent="0.15">
      <c r="I10" s="1" t="s">
        <v>8</v>
      </c>
      <c r="J10" s="39" t="s">
        <v>39</v>
      </c>
    </row>
    <row r="11" spans="1:10" x14ac:dyDescent="0.15">
      <c r="J11" s="39"/>
    </row>
    <row r="14" spans="1:10" ht="23" x14ac:dyDescent="0.25">
      <c r="A14" s="45" t="str">
        <f>J3</f>
        <v>Stichting Leefwerf De Biescbosch</v>
      </c>
      <c r="B14" s="45"/>
      <c r="C14" s="45"/>
      <c r="D14" s="45"/>
      <c r="E14" s="45"/>
      <c r="F14" s="45"/>
      <c r="G14" s="45"/>
      <c r="H14" s="45"/>
    </row>
    <row r="15" spans="1:10" s="3" customFormat="1" ht="18" customHeight="1" x14ac:dyDescent="0.2">
      <c r="A15" s="46" t="str">
        <f>J4</f>
        <v>Dordrecht</v>
      </c>
      <c r="B15" s="46"/>
      <c r="C15" s="46"/>
      <c r="D15" s="46"/>
      <c r="E15" s="46"/>
      <c r="F15" s="46"/>
      <c r="G15" s="46"/>
      <c r="H15" s="46"/>
    </row>
    <row r="17" spans="1:8" ht="18" x14ac:dyDescent="0.2">
      <c r="A17" s="47" t="str">
        <f>"Jaarrekening " &amp; J5</f>
        <v>Jaarrekening 2020</v>
      </c>
      <c r="B17" s="47"/>
      <c r="C17" s="47"/>
      <c r="D17" s="47"/>
      <c r="E17" s="47"/>
      <c r="F17" s="47"/>
      <c r="G17" s="47"/>
      <c r="H17" s="47"/>
    </row>
    <row r="18" spans="1:8" x14ac:dyDescent="0.15">
      <c r="A18" s="44"/>
      <c r="B18" s="44"/>
      <c r="C18" s="44"/>
      <c r="D18" s="44"/>
      <c r="E18" s="44"/>
      <c r="F18" s="44"/>
      <c r="G18" s="44"/>
      <c r="H18" s="44"/>
    </row>
    <row r="49" spans="1:8" ht="14" x14ac:dyDescent="0.15">
      <c r="A49" s="43"/>
      <c r="B49" s="43"/>
      <c r="C49" s="43"/>
      <c r="D49" s="43"/>
      <c r="E49" s="43"/>
      <c r="F49" s="43"/>
      <c r="G49" s="43"/>
      <c r="H49" s="43"/>
    </row>
    <row r="50" spans="1:8" ht="14" x14ac:dyDescent="0.15">
      <c r="A50" s="43"/>
      <c r="B50" s="43"/>
      <c r="C50" s="43"/>
      <c r="D50" s="43"/>
      <c r="E50" s="43"/>
      <c r="F50" s="43"/>
      <c r="G50" s="43"/>
      <c r="H50" s="43"/>
    </row>
    <row r="51" spans="1:8" ht="14" x14ac:dyDescent="0.15">
      <c r="A51" s="43"/>
      <c r="B51" s="43"/>
      <c r="C51" s="43"/>
      <c r="D51" s="43"/>
      <c r="E51" s="43"/>
      <c r="F51" s="43"/>
      <c r="G51" s="43"/>
      <c r="H51" s="43"/>
    </row>
    <row r="52" spans="1:8" ht="14" x14ac:dyDescent="0.15">
      <c r="A52" s="43" t="s">
        <v>0</v>
      </c>
      <c r="B52" s="43"/>
      <c r="C52" s="43"/>
      <c r="D52" s="43"/>
      <c r="E52" s="43"/>
      <c r="F52" s="43"/>
      <c r="G52" s="43"/>
      <c r="H52" s="43"/>
    </row>
    <row r="53" spans="1:8" x14ac:dyDescent="0.15">
      <c r="A53" s="44"/>
      <c r="B53" s="44"/>
      <c r="C53" s="44"/>
      <c r="D53" s="44"/>
      <c r="E53" s="44"/>
      <c r="F53" s="44"/>
      <c r="G53" s="44"/>
      <c r="H53" s="44"/>
    </row>
  </sheetData>
  <mergeCells count="9">
    <mergeCell ref="A51:H51"/>
    <mergeCell ref="A52:H52"/>
    <mergeCell ref="A53:H53"/>
    <mergeCell ref="A14:H14"/>
    <mergeCell ref="A15:H15"/>
    <mergeCell ref="A17:H17"/>
    <mergeCell ref="A18:H18"/>
    <mergeCell ref="A49:H49"/>
    <mergeCell ref="A50:H50"/>
  </mergeCells>
  <pageMargins left="0.7" right="0.7" top="0.75" bottom="0.75" header="0.3" footer="0.3"/>
  <pageSetup paperSize="9" orientation="portrait" horizontalDpi="0" verticalDpi="0"/>
  <headerFooter>
    <oddFooter xml:space="preserve">&amp;C&amp;"Calibri,Standaard"&amp;K000000Pagina &amp;P van &amp;N&amp;R&amp;"Helvetica,Standaard"&amp;K000000Paraaf: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F211B-BA77-8747-A74C-4883257B1979}">
  <dimension ref="A1:I10"/>
  <sheetViews>
    <sheetView zoomScaleNormal="100" workbookViewId="0">
      <selection activeCell="J12" sqref="J12"/>
    </sheetView>
  </sheetViews>
  <sheetFormatPr baseColWidth="10" defaultColWidth="9.1640625" defaultRowHeight="13" x14ac:dyDescent="0.15"/>
  <cols>
    <col min="1" max="16384" width="9.1640625" style="1"/>
  </cols>
  <sheetData>
    <row r="1" spans="1:9" ht="14" x14ac:dyDescent="0.15">
      <c r="A1" s="4" t="str">
        <f>Voorblad!J3 &amp; ", " &amp; Voorblad!J4</f>
        <v>Stichting Leefwerf De Biescbosch, Dordrecht</v>
      </c>
    </row>
    <row r="6" spans="1:9" ht="21" x14ac:dyDescent="0.25">
      <c r="A6" s="2" t="s">
        <v>1</v>
      </c>
      <c r="H6" s="5" t="s">
        <v>2</v>
      </c>
    </row>
    <row r="7" spans="1:9" x14ac:dyDescent="0.15">
      <c r="F7" s="6"/>
      <c r="G7" s="6"/>
      <c r="H7" s="7"/>
      <c r="I7" s="7"/>
    </row>
    <row r="8" spans="1:9" ht="14" x14ac:dyDescent="0.15">
      <c r="A8" s="8" t="str">
        <f xml:space="preserve"> "Balans per 31 december "&amp; Voorblad!J5</f>
        <v>Balans per 31 december 2020</v>
      </c>
      <c r="B8" s="8"/>
      <c r="C8" s="8"/>
      <c r="D8" s="8"/>
      <c r="E8" s="8"/>
      <c r="F8" s="9"/>
      <c r="G8" s="9"/>
      <c r="H8" s="10">
        <v>3</v>
      </c>
      <c r="I8" s="7"/>
    </row>
    <row r="9" spans="1:9" ht="14" x14ac:dyDescent="0.15">
      <c r="A9" s="8"/>
      <c r="B9" s="8"/>
      <c r="C9" s="8"/>
      <c r="D9" s="8"/>
      <c r="E9" s="8"/>
      <c r="F9" s="8"/>
      <c r="G9" s="8"/>
      <c r="H9" s="8"/>
    </row>
    <row r="10" spans="1:9" ht="14" x14ac:dyDescent="0.15">
      <c r="A10" s="8" t="str">
        <f>"Winst- en verliesrekening over " &amp; Voorblad!J5</f>
        <v>Winst- en verliesrekening over 2020</v>
      </c>
      <c r="B10" s="8"/>
      <c r="C10" s="8"/>
      <c r="D10" s="8"/>
      <c r="E10" s="8"/>
      <c r="F10" s="8"/>
      <c r="G10" s="8"/>
      <c r="H10" s="8">
        <v>4</v>
      </c>
    </row>
  </sheetData>
  <pageMargins left="0.7" right="0.7" top="0.75" bottom="0.75" header="0.3" footer="0.3"/>
  <pageSetup paperSize="9" orientation="portrait" horizontalDpi="0" verticalDpi="0"/>
  <headerFooter>
    <oddFooter xml:space="preserve">&amp;C&amp;"Calibri,Standaard"&amp;K000000Pagina &amp;P van &amp;N&amp;R&amp;"Helvetica,Standaard"&amp;K000000Paraaf: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4CAD2-3DD0-8443-9AEB-78E825951E3B}">
  <dimension ref="A1:J42"/>
  <sheetViews>
    <sheetView zoomScale="120" zoomScaleNormal="120" workbookViewId="0">
      <selection activeCell="G28" sqref="G28"/>
    </sheetView>
  </sheetViews>
  <sheetFormatPr baseColWidth="10" defaultColWidth="9.1640625" defaultRowHeight="13" x14ac:dyDescent="0.15"/>
  <cols>
    <col min="1" max="1" width="27.5" style="1" customWidth="1"/>
    <col min="2" max="5" width="10.83203125" style="1" customWidth="1"/>
    <col min="6" max="16384" width="9.1640625" style="1"/>
  </cols>
  <sheetData>
    <row r="1" spans="1:5" ht="14" x14ac:dyDescent="0.15">
      <c r="A1" s="4" t="str">
        <f>Inhoudsopgave!A1</f>
        <v>Stichting Leefwerf De Biescbosch, Dordrecht</v>
      </c>
    </row>
    <row r="6" spans="1:5" ht="21" x14ac:dyDescent="0.25">
      <c r="A6" s="2" t="str">
        <f>"Balans per 31 december " &amp; Voorblad!J5</f>
        <v>Balans per 31 december 2020</v>
      </c>
    </row>
    <row r="7" spans="1:5" x14ac:dyDescent="0.15">
      <c r="A7" s="1" t="s">
        <v>3</v>
      </c>
    </row>
    <row r="9" spans="1:5" ht="14" x14ac:dyDescent="0.15">
      <c r="B9" s="48" t="str">
        <f>"31 december " &amp; Voorblad!J5</f>
        <v>31 december 2020</v>
      </c>
      <c r="C9" s="49"/>
      <c r="D9" s="50" t="str">
        <f>"31 december " &amp; Voorblad!J6</f>
        <v>31 december 2019</v>
      </c>
      <c r="E9" s="43"/>
    </row>
    <row r="10" spans="1:5" ht="14" x14ac:dyDescent="0.15">
      <c r="B10" s="11" t="s">
        <v>19</v>
      </c>
      <c r="C10" s="11" t="s">
        <v>19</v>
      </c>
      <c r="D10" s="12" t="s">
        <v>19</v>
      </c>
      <c r="E10" s="12" t="s">
        <v>19</v>
      </c>
    </row>
    <row r="11" spans="1:5" ht="14" x14ac:dyDescent="0.15">
      <c r="B11" s="9"/>
      <c r="C11" s="9"/>
      <c r="D11" s="10"/>
      <c r="E11" s="10"/>
    </row>
    <row r="12" spans="1:5" s="16" customFormat="1" ht="18" x14ac:dyDescent="0.2">
      <c r="A12" s="13" t="s">
        <v>11</v>
      </c>
      <c r="B12" s="14"/>
      <c r="C12" s="14"/>
      <c r="D12" s="15"/>
      <c r="E12" s="15"/>
    </row>
    <row r="13" spans="1:5" s="16" customFormat="1" ht="15" x14ac:dyDescent="0.2">
      <c r="A13" s="17" t="s">
        <v>9</v>
      </c>
      <c r="B13" s="23"/>
      <c r="C13" s="23"/>
      <c r="D13" s="15"/>
      <c r="E13" s="15"/>
    </row>
    <row r="14" spans="1:5" s="16" customFormat="1" ht="15" x14ac:dyDescent="0.2">
      <c r="A14" s="41" t="s">
        <v>28</v>
      </c>
      <c r="B14" s="23">
        <v>378168</v>
      </c>
      <c r="C14" s="15"/>
      <c r="D14" s="15">
        <v>140691</v>
      </c>
      <c r="E14" s="15"/>
    </row>
    <row r="15" spans="1:5" s="16" customFormat="1" ht="14" collapsed="1" x14ac:dyDescent="0.15">
      <c r="A15" s="42" t="s">
        <v>29</v>
      </c>
      <c r="B15" s="20">
        <f>-B14</f>
        <v>-378168</v>
      </c>
      <c r="C15" s="14"/>
      <c r="D15" s="21">
        <f>-D14</f>
        <v>-140691</v>
      </c>
      <c r="E15" s="15"/>
    </row>
    <row r="16" spans="1:5" s="16" customFormat="1" ht="14" x14ac:dyDescent="0.2">
      <c r="A16" s="17"/>
      <c r="B16" s="23"/>
      <c r="C16" s="23">
        <f>SUM(B13:B15)</f>
        <v>0</v>
      </c>
      <c r="D16" s="15"/>
      <c r="E16" s="23">
        <f>SUM(D13:D15)</f>
        <v>0</v>
      </c>
    </row>
    <row r="17" spans="1:7" s="16" customFormat="1" ht="14" x14ac:dyDescent="0.2">
      <c r="A17" s="22"/>
      <c r="B17" s="14"/>
      <c r="C17" s="23"/>
      <c r="D17" s="15"/>
      <c r="E17" s="24"/>
    </row>
    <row r="18" spans="1:7" s="16" customFormat="1" ht="18" x14ac:dyDescent="0.2">
      <c r="A18" s="13" t="s">
        <v>12</v>
      </c>
      <c r="B18" s="14"/>
      <c r="C18" s="14"/>
      <c r="D18" s="15"/>
      <c r="E18" s="15"/>
    </row>
    <row r="19" spans="1:7" s="16" customFormat="1" ht="15" x14ac:dyDescent="0.2">
      <c r="A19" s="25" t="s">
        <v>30</v>
      </c>
      <c r="B19" s="18">
        <v>2432</v>
      </c>
      <c r="C19" s="14"/>
      <c r="D19" s="19" t="s">
        <v>20</v>
      </c>
      <c r="E19" s="15"/>
    </row>
    <row r="20" spans="1:7" s="16" customFormat="1" ht="15" x14ac:dyDescent="0.2">
      <c r="A20" s="25" t="s">
        <v>31</v>
      </c>
      <c r="B20" s="18" t="s">
        <v>20</v>
      </c>
      <c r="C20" s="14"/>
      <c r="D20" s="19">
        <v>18251</v>
      </c>
      <c r="E20" s="15"/>
    </row>
    <row r="21" spans="1:7" s="16" customFormat="1" ht="14" collapsed="1" x14ac:dyDescent="0.15">
      <c r="A21" s="26" t="s">
        <v>10</v>
      </c>
      <c r="B21" s="20">
        <v>114170</v>
      </c>
      <c r="C21" s="14"/>
      <c r="D21" s="21">
        <v>301312</v>
      </c>
      <c r="E21" s="15"/>
    </row>
    <row r="22" spans="1:7" s="16" customFormat="1" ht="14" x14ac:dyDescent="0.2">
      <c r="B22" s="14"/>
      <c r="C22" s="20">
        <f>SUM(B19:B21)</f>
        <v>116602</v>
      </c>
      <c r="D22" s="15"/>
      <c r="E22" s="21">
        <f>SUM(D19:D21)</f>
        <v>319563</v>
      </c>
    </row>
    <row r="23" spans="1:7" s="16" customFormat="1" ht="14" x14ac:dyDescent="0.2">
      <c r="B23" s="14"/>
      <c r="C23" s="14"/>
      <c r="D23" s="15"/>
      <c r="E23" s="15"/>
    </row>
    <row r="24" spans="1:7" s="16" customFormat="1" ht="15" thickBot="1" x14ac:dyDescent="0.25">
      <c r="B24" s="14"/>
      <c r="C24" s="27">
        <f>IF(SUM(C13:C23)=0,"-",(SUM(C13:C23)))</f>
        <v>116602</v>
      </c>
      <c r="D24" s="15"/>
      <c r="E24" s="28">
        <f>IF(SUM(E13:E23)=0,"-",(SUM(E13:E23)))</f>
        <v>319563</v>
      </c>
    </row>
    <row r="25" spans="1:7" s="16" customFormat="1" ht="14" x14ac:dyDescent="0.2">
      <c r="B25" s="14"/>
      <c r="C25" s="14"/>
      <c r="D25" s="15"/>
      <c r="E25" s="15"/>
    </row>
    <row r="26" spans="1:7" s="16" customFormat="1" ht="14" x14ac:dyDescent="0.2">
      <c r="B26" s="14"/>
      <c r="C26" s="14"/>
      <c r="D26" s="15"/>
      <c r="E26" s="15"/>
    </row>
    <row r="27" spans="1:7" s="16" customFormat="1" ht="18" x14ac:dyDescent="0.2">
      <c r="A27" s="13" t="s">
        <v>13</v>
      </c>
      <c r="B27" s="14"/>
      <c r="C27" s="18">
        <v>63</v>
      </c>
      <c r="D27" s="15"/>
      <c r="E27" s="19">
        <v>254</v>
      </c>
      <c r="G27" s="29">
        <f>+C27-E27-'V&amp;W'!C28</f>
        <v>0</v>
      </c>
    </row>
    <row r="28" spans="1:7" s="16" customFormat="1" ht="17" x14ac:dyDescent="0.2">
      <c r="A28" s="13"/>
      <c r="B28" s="14"/>
      <c r="C28" s="18"/>
      <c r="D28" s="15"/>
      <c r="E28" s="19"/>
    </row>
    <row r="29" spans="1:7" s="16" customFormat="1" ht="18" x14ac:dyDescent="0.2">
      <c r="A29" s="13" t="s">
        <v>14</v>
      </c>
      <c r="B29" s="18"/>
      <c r="C29" s="18"/>
      <c r="D29" s="19"/>
      <c r="E29" s="19"/>
    </row>
    <row r="30" spans="1:7" s="16" customFormat="1" ht="15" x14ac:dyDescent="0.2">
      <c r="A30" s="25" t="s">
        <v>32</v>
      </c>
      <c r="B30" s="18">
        <v>2707</v>
      </c>
      <c r="C30" s="14"/>
      <c r="D30" s="19" t="s">
        <v>20</v>
      </c>
      <c r="E30" s="15"/>
    </row>
    <row r="31" spans="1:7" s="16" customFormat="1" ht="14" collapsed="1" x14ac:dyDescent="0.15">
      <c r="A31" s="26" t="s">
        <v>27</v>
      </c>
      <c r="B31" s="20">
        <f>492000+B15</f>
        <v>113832</v>
      </c>
      <c r="C31" s="14"/>
      <c r="D31" s="21">
        <f>460000+D15</f>
        <v>319309</v>
      </c>
      <c r="E31" s="15"/>
    </row>
    <row r="32" spans="1:7" s="16" customFormat="1" ht="14" x14ac:dyDescent="0.2">
      <c r="B32" s="14"/>
      <c r="C32" s="20">
        <f>SUM(B29:B31)</f>
        <v>116539</v>
      </c>
      <c r="D32" s="15"/>
      <c r="E32" s="21">
        <f>SUM(D29:D31)</f>
        <v>319309</v>
      </c>
    </row>
    <row r="33" spans="1:10" s="16" customFormat="1" ht="17" x14ac:dyDescent="0.2">
      <c r="A33" s="13"/>
      <c r="B33" s="18"/>
      <c r="C33" s="18"/>
      <c r="D33" s="19"/>
      <c r="E33" s="19"/>
    </row>
    <row r="34" spans="1:10" s="16" customFormat="1" ht="15" thickBot="1" x14ac:dyDescent="0.25">
      <c r="B34" s="14"/>
      <c r="C34" s="27">
        <f>IF(SUM(C27:C32)=0,"-",(SUM(C27:C32)))</f>
        <v>116602</v>
      </c>
      <c r="D34" s="15"/>
      <c r="E34" s="28">
        <f>IF(SUM(E27:E32)=0,"-",(SUM(E27:E32)))</f>
        <v>319563</v>
      </c>
      <c r="G34" s="29"/>
      <c r="I34" s="29">
        <f>+C34-C24</f>
        <v>0</v>
      </c>
      <c r="J34" s="29">
        <f>+E34-E24</f>
        <v>0</v>
      </c>
    </row>
    <row r="35" spans="1:10" ht="14" x14ac:dyDescent="0.15">
      <c r="B35" s="10"/>
      <c r="C35" s="10"/>
      <c r="D35" s="10"/>
      <c r="E35" s="10"/>
      <c r="F35" s="7"/>
      <c r="G35" s="44"/>
      <c r="H35" s="44"/>
      <c r="I35" s="44"/>
    </row>
    <row r="36" spans="1:10" x14ac:dyDescent="0.15">
      <c r="B36" s="7"/>
      <c r="C36" s="7"/>
      <c r="D36" s="7"/>
      <c r="E36" s="7"/>
      <c r="F36" s="7"/>
    </row>
    <row r="38" spans="1:10" x14ac:dyDescent="0.15">
      <c r="C38" s="7"/>
    </row>
    <row r="42" spans="1:10" x14ac:dyDescent="0.15">
      <c r="C42" s="7"/>
      <c r="E42" s="7"/>
    </row>
  </sheetData>
  <mergeCells count="3">
    <mergeCell ref="B9:C9"/>
    <mergeCell ref="D9:E9"/>
    <mergeCell ref="G35:I35"/>
  </mergeCells>
  <conditionalFormatting sqref="G34:I34">
    <cfRule type="cellIs" dxfId="0" priority="1" operator="notEqual">
      <formula>0</formula>
    </cfRule>
    <cfRule type="cellIs" priority="3" operator="notEqual">
      <formula>0</formula>
    </cfRule>
  </conditionalFormatting>
  <pageMargins left="0.7" right="0.7" top="0.75" bottom="0.75" header="0.3" footer="0.3"/>
  <pageSetup paperSize="9" orientation="portrait" horizontalDpi="0" verticalDpi="0"/>
  <headerFooter>
    <oddFooter xml:space="preserve">&amp;C&amp;"Calibri,Standaard"&amp;K000000Pagina &amp;P van &amp;N&amp;R&amp;"Helvetica,Standaard"&amp;K000000Paraaf: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94D31-8FFA-5245-AB80-6C1BF3491039}">
  <dimension ref="A1:I55"/>
  <sheetViews>
    <sheetView zoomScale="120" zoomScaleNormal="120" workbookViewId="0">
      <selection activeCell="A40" sqref="A40"/>
    </sheetView>
  </sheetViews>
  <sheetFormatPr baseColWidth="10" defaultColWidth="9.1640625" defaultRowHeight="13" x14ac:dyDescent="0.15"/>
  <cols>
    <col min="1" max="1" width="27.5" style="1" customWidth="1"/>
    <col min="2" max="3" width="10.83203125" style="1" customWidth="1"/>
    <col min="4" max="5" width="10.83203125" style="5" customWidth="1"/>
    <col min="6" max="16384" width="9.1640625" style="1"/>
  </cols>
  <sheetData>
    <row r="1" spans="1:6" ht="14" x14ac:dyDescent="0.15">
      <c r="A1" s="4" t="str">
        <f>Inhoudsopgave!A1</f>
        <v>Stichting Leefwerf De Biescbosch, Dordrecht</v>
      </c>
    </row>
    <row r="3" spans="1:6" x14ac:dyDescent="0.15">
      <c r="B3" s="7"/>
      <c r="C3" s="7"/>
      <c r="D3" s="6"/>
      <c r="E3" s="6"/>
      <c r="F3" s="7"/>
    </row>
    <row r="4" spans="1:6" x14ac:dyDescent="0.15">
      <c r="B4" s="7"/>
      <c r="C4" s="7"/>
      <c r="D4" s="6"/>
      <c r="E4" s="6"/>
      <c r="F4" s="7"/>
    </row>
    <row r="5" spans="1:6" x14ac:dyDescent="0.15">
      <c r="B5" s="7"/>
      <c r="C5" s="7"/>
      <c r="D5" s="6"/>
      <c r="E5" s="6"/>
      <c r="F5" s="7"/>
    </row>
    <row r="6" spans="1:6" ht="21" x14ac:dyDescent="0.25">
      <c r="A6" s="2" t="str">
        <f>"Winst- en verliesrekening over " &amp; Voorblad!J5</f>
        <v>Winst- en verliesrekening over 2020</v>
      </c>
    </row>
    <row r="7" spans="1:6" x14ac:dyDescent="0.15">
      <c r="A7" s="30"/>
    </row>
    <row r="9" spans="1:6" s="16" customFormat="1" ht="14" x14ac:dyDescent="0.2">
      <c r="B9" s="51">
        <f>Voorblad!J5</f>
        <v>2020</v>
      </c>
      <c r="C9" s="51"/>
      <c r="D9" s="52">
        <f>Voorblad!J6</f>
        <v>2019</v>
      </c>
      <c r="E9" s="52"/>
    </row>
    <row r="10" spans="1:6" s="16" customFormat="1" ht="15" x14ac:dyDescent="0.2">
      <c r="B10" s="31" t="s">
        <v>19</v>
      </c>
      <c r="C10" s="31" t="s">
        <v>19</v>
      </c>
      <c r="D10" s="32" t="s">
        <v>19</v>
      </c>
      <c r="E10" s="32" t="s">
        <v>19</v>
      </c>
    </row>
    <row r="11" spans="1:6" s="16" customFormat="1" ht="14" x14ac:dyDescent="0.2">
      <c r="B11" s="31"/>
      <c r="C11" s="31"/>
      <c r="D11" s="31"/>
      <c r="E11" s="31"/>
    </row>
    <row r="12" spans="1:6" s="16" customFormat="1" ht="14" x14ac:dyDescent="0.2">
      <c r="B12" s="14"/>
      <c r="C12" s="14"/>
      <c r="D12" s="14"/>
      <c r="E12" s="14"/>
    </row>
    <row r="13" spans="1:6" s="16" customFormat="1" ht="18" x14ac:dyDescent="0.2">
      <c r="A13" s="13" t="s">
        <v>24</v>
      </c>
      <c r="B13" s="18"/>
      <c r="C13" s="14"/>
      <c r="D13" s="19"/>
      <c r="E13" s="15"/>
    </row>
    <row r="14" spans="1:6" s="16" customFormat="1" ht="15" x14ac:dyDescent="0.2">
      <c r="A14" s="33" t="s">
        <v>33</v>
      </c>
      <c r="B14" s="18">
        <v>2010</v>
      </c>
      <c r="C14" s="14"/>
      <c r="D14" s="19"/>
      <c r="E14" s="15"/>
    </row>
    <row r="15" spans="1:6" s="16" customFormat="1" ht="15" x14ac:dyDescent="0.2">
      <c r="A15" s="33" t="s">
        <v>25</v>
      </c>
      <c r="B15" s="20">
        <v>300</v>
      </c>
      <c r="C15" s="14"/>
      <c r="D15" s="21">
        <v>2435</v>
      </c>
      <c r="E15" s="15"/>
    </row>
    <row r="16" spans="1:6" s="16" customFormat="1" ht="14" x14ac:dyDescent="0.2">
      <c r="B16" s="14"/>
      <c r="C16" s="14"/>
      <c r="D16" s="15"/>
      <c r="E16" s="15"/>
    </row>
    <row r="17" spans="1:9" s="16" customFormat="1" ht="17" x14ac:dyDescent="0.2">
      <c r="A17" s="13"/>
      <c r="B17" s="14"/>
      <c r="C17" s="23">
        <f>IF(SUM(B13:B15)=0,"-",(SUM(B13:B15)))</f>
        <v>2310</v>
      </c>
      <c r="D17" s="15"/>
      <c r="E17" s="24">
        <f>IF(SUM(D13:D15)=0,"-",(SUM(D13:D15)))</f>
        <v>2435</v>
      </c>
    </row>
    <row r="18" spans="1:9" s="16" customFormat="1" ht="18" x14ac:dyDescent="0.2">
      <c r="A18" s="13" t="s">
        <v>26</v>
      </c>
      <c r="B18" s="14"/>
      <c r="C18" s="14"/>
      <c r="D18" s="15"/>
      <c r="E18" s="15"/>
      <c r="F18" s="29"/>
    </row>
    <row r="19" spans="1:9" s="16" customFormat="1" ht="15" x14ac:dyDescent="0.2">
      <c r="A19" s="33" t="s">
        <v>34</v>
      </c>
      <c r="B19" s="23">
        <v>1943</v>
      </c>
      <c r="C19" s="14"/>
      <c r="D19" s="24">
        <v>1886</v>
      </c>
      <c r="E19" s="15"/>
    </row>
    <row r="20" spans="1:9" s="16" customFormat="1" ht="15" x14ac:dyDescent="0.2">
      <c r="A20" s="33" t="s">
        <v>35</v>
      </c>
      <c r="B20" s="20">
        <f>2361-1943+140</f>
        <v>558</v>
      </c>
      <c r="C20" s="14"/>
      <c r="D20" s="21">
        <f>93+143</f>
        <v>236</v>
      </c>
      <c r="E20" s="15"/>
    </row>
    <row r="21" spans="1:9" s="16" customFormat="1" ht="14" x14ac:dyDescent="0.2">
      <c r="B21" s="14"/>
      <c r="C21" s="14"/>
      <c r="D21" s="15"/>
      <c r="E21" s="15"/>
    </row>
    <row r="22" spans="1:9" s="16" customFormat="1" ht="18" x14ac:dyDescent="0.2">
      <c r="A22" s="13" t="s">
        <v>15</v>
      </c>
      <c r="B22" s="14"/>
      <c r="C22" s="20">
        <f>-SUM(B19:B20)</f>
        <v>-2501</v>
      </c>
      <c r="D22" s="15"/>
      <c r="E22" s="21">
        <f>-SUM(D19:D20)</f>
        <v>-2122</v>
      </c>
    </row>
    <row r="23" spans="1:9" s="16" customFormat="1" ht="14" x14ac:dyDescent="0.2">
      <c r="B23" s="14"/>
      <c r="C23" s="14"/>
      <c r="D23" s="15"/>
      <c r="E23" s="15"/>
    </row>
    <row r="24" spans="1:9" s="16" customFormat="1" ht="17" x14ac:dyDescent="0.2">
      <c r="A24" s="13"/>
      <c r="B24" s="14"/>
      <c r="C24" s="23">
        <f>IF(SUM(C17:C22)=0,"-",(SUM(C17:C22)))</f>
        <v>-191</v>
      </c>
      <c r="D24" s="15"/>
      <c r="E24" s="24">
        <f>IF(SUM(E17:E22)=0,"-",(SUM(E17:E22)))</f>
        <v>313</v>
      </c>
    </row>
    <row r="25" spans="1:9" s="16" customFormat="1" ht="14" x14ac:dyDescent="0.2">
      <c r="A25" s="34"/>
      <c r="B25" s="14"/>
      <c r="C25" s="14"/>
      <c r="D25" s="15"/>
      <c r="E25" s="15"/>
    </row>
    <row r="26" spans="1:9" s="16" customFormat="1" ht="15" x14ac:dyDescent="0.2">
      <c r="A26" s="33" t="s">
        <v>21</v>
      </c>
      <c r="B26" s="23"/>
      <c r="C26" s="20" t="s">
        <v>20</v>
      </c>
      <c r="D26" s="15"/>
      <c r="E26" s="21" t="s">
        <v>20</v>
      </c>
    </row>
    <row r="27" spans="1:9" s="16" customFormat="1" ht="14" x14ac:dyDescent="0.2">
      <c r="A27" s="34"/>
      <c r="B27" s="23"/>
      <c r="C27" s="14"/>
      <c r="D27" s="15"/>
      <c r="E27" s="15"/>
    </row>
    <row r="28" spans="1:9" s="16" customFormat="1" ht="37" thickBot="1" x14ac:dyDescent="0.25">
      <c r="A28" s="13" t="s">
        <v>36</v>
      </c>
      <c r="B28" s="23"/>
      <c r="C28" s="27">
        <f>IF(SUM(C24:C26)=0,"-",(SUM(C24:C26)))</f>
        <v>-191</v>
      </c>
      <c r="D28" s="24"/>
      <c r="E28" s="27">
        <f>IF(SUM(E24:E26)=0,"-",(SUM(E24:E26)))</f>
        <v>313</v>
      </c>
    </row>
    <row r="29" spans="1:9" s="16" customFormat="1" ht="14" x14ac:dyDescent="0.2">
      <c r="A29" s="34" t="s">
        <v>16</v>
      </c>
      <c r="B29" s="23"/>
      <c r="C29" s="23"/>
      <c r="D29" s="24"/>
      <c r="E29" s="24"/>
    </row>
    <row r="30" spans="1:9" x14ac:dyDescent="0.15">
      <c r="A30" s="34"/>
      <c r="B30" s="6"/>
      <c r="C30" s="6"/>
      <c r="D30" s="6"/>
      <c r="E30" s="6"/>
      <c r="F30" s="7"/>
      <c r="G30" s="44"/>
      <c r="H30" s="44"/>
      <c r="I30" s="44"/>
    </row>
    <row r="31" spans="1:9" x14ac:dyDescent="0.15">
      <c r="A31" s="34"/>
      <c r="B31" s="6"/>
      <c r="C31" s="6"/>
      <c r="D31" s="6"/>
      <c r="E31" s="6"/>
      <c r="F31" s="7"/>
      <c r="G31" s="40"/>
      <c r="H31" s="40"/>
      <c r="I31" s="40"/>
    </row>
    <row r="32" spans="1:9" ht="14" x14ac:dyDescent="0.15">
      <c r="A32" s="35"/>
      <c r="B32" s="6"/>
      <c r="C32" s="6"/>
      <c r="D32" s="6"/>
      <c r="E32" s="6"/>
      <c r="F32" s="7"/>
    </row>
    <row r="33" spans="1:6" x14ac:dyDescent="0.15">
      <c r="A33" s="53"/>
      <c r="B33" s="53"/>
      <c r="C33" s="53"/>
      <c r="D33" s="53"/>
      <c r="E33" s="53"/>
      <c r="F33" s="7"/>
    </row>
    <row r="34" spans="1:6" ht="17" customHeight="1" x14ac:dyDescent="0.15">
      <c r="A34" s="35" t="str">
        <f>Voorblad!J9 &amp; ", " &amp; Voorblad!J10 &amp; "."</f>
        <v>Dordrecht, 23 november 2023.</v>
      </c>
      <c r="B34" s="38"/>
      <c r="C34" s="8"/>
      <c r="D34" s="38"/>
      <c r="E34" s="38"/>
      <c r="F34" s="7"/>
    </row>
    <row r="35" spans="1:6" x14ac:dyDescent="0.15">
      <c r="C35" s="7"/>
      <c r="D35" s="1"/>
      <c r="E35" s="1"/>
    </row>
    <row r="36" spans="1:6" ht="14" x14ac:dyDescent="0.15">
      <c r="A36" s="8"/>
      <c r="B36" s="7"/>
      <c r="C36" s="8"/>
      <c r="D36" s="6"/>
      <c r="E36" s="6"/>
      <c r="F36" s="7"/>
    </row>
    <row r="37" spans="1:6" ht="14" x14ac:dyDescent="0.15">
      <c r="A37" s="8"/>
      <c r="B37" s="7"/>
      <c r="C37" s="8"/>
      <c r="D37" s="6"/>
      <c r="E37" s="6"/>
      <c r="F37" s="7"/>
    </row>
    <row r="38" spans="1:6" ht="14" x14ac:dyDescent="0.15">
      <c r="A38" s="8" t="s">
        <v>37</v>
      </c>
      <c r="B38" s="7"/>
      <c r="C38" s="8"/>
      <c r="D38" s="6"/>
      <c r="E38" s="6"/>
      <c r="F38" s="7"/>
    </row>
    <row r="39" spans="1:6" ht="14" x14ac:dyDescent="0.15">
      <c r="A39" s="8" t="s">
        <v>38</v>
      </c>
      <c r="B39" s="7"/>
      <c r="C39" s="8"/>
      <c r="D39" s="6"/>
      <c r="E39" s="6"/>
      <c r="F39" s="7"/>
    </row>
    <row r="40" spans="1:6" ht="14" x14ac:dyDescent="0.15">
      <c r="A40" s="8" t="s">
        <v>40</v>
      </c>
      <c r="B40" s="7"/>
      <c r="C40" s="8"/>
      <c r="D40" s="6"/>
      <c r="E40" s="6"/>
      <c r="F40" s="7"/>
    </row>
    <row r="41" spans="1:6" ht="14" x14ac:dyDescent="0.15">
      <c r="A41" s="8"/>
      <c r="B41" s="7"/>
      <c r="C41" s="8"/>
      <c r="D41" s="6"/>
      <c r="E41" s="6"/>
      <c r="F41" s="7"/>
    </row>
    <row r="42" spans="1:6" ht="14" x14ac:dyDescent="0.15">
      <c r="A42" s="8"/>
      <c r="B42" s="7"/>
      <c r="C42" s="8"/>
      <c r="D42" s="6"/>
      <c r="E42" s="6"/>
      <c r="F42" s="7"/>
    </row>
    <row r="43" spans="1:6" ht="14" x14ac:dyDescent="0.15">
      <c r="A43" s="8"/>
      <c r="B43" s="7"/>
      <c r="C43" s="8"/>
      <c r="D43" s="6"/>
      <c r="E43" s="6"/>
      <c r="F43" s="7"/>
    </row>
    <row r="44" spans="1:6" ht="14" x14ac:dyDescent="0.15">
      <c r="A44" s="8"/>
      <c r="B44" s="7"/>
      <c r="C44" s="8"/>
      <c r="D44" s="6"/>
      <c r="E44" s="6"/>
      <c r="F44" s="7"/>
    </row>
    <row r="45" spans="1:6" ht="14" x14ac:dyDescent="0.15">
      <c r="A45" s="8"/>
      <c r="B45" s="7"/>
      <c r="C45" s="8"/>
      <c r="D45" s="6"/>
      <c r="E45" s="6"/>
      <c r="F45" s="7"/>
    </row>
    <row r="46" spans="1:6" ht="14" x14ac:dyDescent="0.15">
      <c r="A46" s="8"/>
      <c r="B46" s="7"/>
      <c r="C46" s="8"/>
      <c r="D46" s="6"/>
      <c r="E46" s="6"/>
      <c r="F46" s="7"/>
    </row>
    <row r="47" spans="1:6" ht="14" x14ac:dyDescent="0.15">
      <c r="A47" s="8"/>
      <c r="B47" s="7"/>
      <c r="C47" s="8"/>
      <c r="D47" s="6"/>
      <c r="E47" s="6"/>
      <c r="F47" s="7"/>
    </row>
    <row r="48" spans="1:6" ht="14" x14ac:dyDescent="0.15">
      <c r="A48" s="8"/>
      <c r="B48" s="7"/>
      <c r="C48" s="8"/>
      <c r="D48" s="6"/>
      <c r="E48" s="6"/>
      <c r="F48" s="7"/>
    </row>
    <row r="49" spans="1:6" ht="14" x14ac:dyDescent="0.15">
      <c r="A49" s="8"/>
      <c r="B49" s="7"/>
      <c r="C49" s="8"/>
      <c r="D49" s="6"/>
      <c r="E49" s="6"/>
      <c r="F49" s="7"/>
    </row>
    <row r="50" spans="1:6" ht="14" x14ac:dyDescent="0.15">
      <c r="A50" s="8"/>
      <c r="B50" s="7"/>
      <c r="C50" s="8"/>
      <c r="D50" s="6"/>
      <c r="E50" s="6"/>
      <c r="F50" s="7"/>
    </row>
    <row r="51" spans="1:6" ht="14" x14ac:dyDescent="0.15">
      <c r="A51" s="8"/>
      <c r="B51" s="7"/>
      <c r="C51" s="8"/>
      <c r="D51" s="6"/>
      <c r="E51" s="6"/>
      <c r="F51" s="7"/>
    </row>
    <row r="52" spans="1:6" x14ac:dyDescent="0.15">
      <c r="B52" s="7"/>
      <c r="C52" s="7"/>
      <c r="D52" s="6"/>
      <c r="E52" s="6"/>
      <c r="F52" s="7"/>
    </row>
    <row r="53" spans="1:6" x14ac:dyDescent="0.15">
      <c r="B53" s="7"/>
      <c r="C53" s="7"/>
      <c r="D53" s="6"/>
      <c r="E53" s="6"/>
      <c r="F53" s="7"/>
    </row>
    <row r="54" spans="1:6" ht="14" x14ac:dyDescent="0.15">
      <c r="A54" s="8"/>
      <c r="B54" s="7"/>
      <c r="C54" s="7"/>
      <c r="D54" s="6"/>
      <c r="E54" s="6"/>
      <c r="F54" s="7"/>
    </row>
    <row r="55" spans="1:6" ht="14" x14ac:dyDescent="0.15">
      <c r="A55" s="8"/>
    </row>
  </sheetData>
  <mergeCells count="4">
    <mergeCell ref="B9:C9"/>
    <mergeCell ref="D9:E9"/>
    <mergeCell ref="G30:I30"/>
    <mergeCell ref="A33:E33"/>
  </mergeCells>
  <pageMargins left="0.7" right="0.7" top="0.75" bottom="0.75" header="0.3" footer="0.3"/>
  <pageSetup paperSize="9" orientation="portrait" horizontalDpi="0" verticalDpi="0"/>
  <headerFooter>
    <oddFooter xml:space="preserve">&amp;C&amp;"Calibri,Standaard"&amp;K000000Pagina &amp;P van &amp;N&amp;R&amp;"Helvetica,Standaard"&amp;K000000Paraaf: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4</vt:i4>
      </vt:variant>
    </vt:vector>
  </HeadingPairs>
  <TitlesOfParts>
    <vt:vector size="8" baseType="lpstr">
      <vt:lpstr>Voorblad</vt:lpstr>
      <vt:lpstr>Inhoudsopgave</vt:lpstr>
      <vt:lpstr>Balans</vt:lpstr>
      <vt:lpstr>V&amp;W</vt:lpstr>
      <vt:lpstr>Balans!Afdrukbereik</vt:lpstr>
      <vt:lpstr>Inhoudsopgave!Afdrukbereik</vt:lpstr>
      <vt:lpstr>'V&amp;W'!Afdrukbereik</vt:lpstr>
      <vt:lpstr>Voorblad!Afdrukbereik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Erdal Polat</cp:lastModifiedBy>
  <cp:lastPrinted>2022-11-02T22:04:09Z</cp:lastPrinted>
  <dcterms:created xsi:type="dcterms:W3CDTF">2020-02-22T11:54:12Z</dcterms:created>
  <dcterms:modified xsi:type="dcterms:W3CDTF">2023-11-23T10:03:49Z</dcterms:modified>
</cp:coreProperties>
</file>